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vseaes-my.sharepoint.com/personal/fabienne_hirt_strom_ch/Documents/Diverses/"/>
    </mc:Choice>
  </mc:AlternateContent>
  <xr:revisionPtr revIDLastSave="12" documentId="8_{56687EA7-0438-4C36-A979-61603434975D}" xr6:coauthVersionLast="47" xr6:coauthVersionMax="47" xr10:uidLastSave="{BFDF3A2C-06EC-440E-9117-E7DD41961D66}"/>
  <bookViews>
    <workbookView xWindow="-110" yWindow="-110" windowWidth="19420" windowHeight="10300" firstSheet="1" activeTab="2" xr2:uid="{00000000-000D-0000-FFFF-FFFF00000000}"/>
  </bookViews>
  <sheets>
    <sheet name="Bestellschein Datenpool" sheetId="6" r:id="rId1"/>
    <sheet name="Bon de commande Datenpool" sheetId="2" r:id="rId2"/>
    <sheet name="Modulo d’ordine Datenpool" sheetId="3" r:id="rId3"/>
  </sheets>
  <definedNames>
    <definedName name="_xlnm.Print_Area" localSheetId="0">'Bestellschein Datenpool'!$A$1:$G$51</definedName>
    <definedName name="_xlnm.Print_Area" localSheetId="1">'Bon de commande Datenpool'!$A$1:$G$51</definedName>
    <definedName name="_xlnm.Print_Area" localSheetId="2">'Modulo d’ordine Datenpool'!$A$1:$G$51</definedName>
    <definedName name="Text1" localSheetId="0">'Bestellschein Datenpool'!$A$3</definedName>
    <definedName name="Text1" localSheetId="1">'Bon de commande Datenpool'!$A$3</definedName>
    <definedName name="Text1" localSheetId="2">'Modulo d’ordine Datenpool'!$A$3</definedName>
    <definedName name="Text2" localSheetId="0">'Bestellschein Datenpool'!$A$5</definedName>
    <definedName name="Text2" localSheetId="1">'Bon de commande Datenpool'!$A$5</definedName>
    <definedName name="Text2" localSheetId="2">'Modulo d’ordine Datenpool'!$A$5</definedName>
    <definedName name="Text4" localSheetId="0">'Bestellschein Datenpool'!$A$9</definedName>
    <definedName name="Text4" localSheetId="1">'Bon de commande Datenpool'!$A$9</definedName>
    <definedName name="Text4" localSheetId="2">'Modulo d’ordine Datenpool'!$A$9</definedName>
    <definedName name="Text6" localSheetId="0">'Bestellschein Datenpool'!$A$11</definedName>
    <definedName name="Text6" localSheetId="1">'Bon de commande Datenpool'!$A$11</definedName>
    <definedName name="Text6" localSheetId="2">'Modulo d’ordine Datenpool'!$A$11</definedName>
    <definedName name="Text7" localSheetId="0">'Bestellschein Datenpool'!$A$7</definedName>
    <definedName name="Text7" localSheetId="1">'Bon de commande Datenpool'!$A$7</definedName>
    <definedName name="Text7" localSheetId="2">'Modulo d’ordine Datenpool'!$A$7</definedName>
    <definedName name="Text8" localSheetId="0">'Bestellschein Datenpool'!#REF!</definedName>
    <definedName name="Text8" localSheetId="1">'Bon de commande Datenpool'!#REF!</definedName>
    <definedName name="Text8" localSheetId="2">'Modulo d’ordine Datenpool'!#REF!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6" l="1"/>
  <c r="L38" i="6"/>
  <c r="L37" i="6"/>
  <c r="L36" i="6"/>
  <c r="G28" i="6"/>
  <c r="G25" i="6"/>
  <c r="G22" i="6"/>
  <c r="G16" i="6"/>
  <c r="G19" i="6" s="1"/>
  <c r="G30" i="6" l="1"/>
  <c r="G32" i="6"/>
  <c r="L40" i="6"/>
  <c r="G28" i="2"/>
  <c r="G22" i="2"/>
  <c r="G25" i="2"/>
  <c r="G25" i="3"/>
  <c r="L39" i="3"/>
  <c r="L38" i="3"/>
  <c r="L37" i="3"/>
  <c r="L36" i="3"/>
  <c r="G28" i="3"/>
  <c r="G22" i="3"/>
  <c r="L39" i="2"/>
  <c r="L38" i="2"/>
  <c r="L37" i="2"/>
  <c r="L36" i="2"/>
  <c r="L33" i="6" l="1"/>
  <c r="G39" i="6" s="1"/>
  <c r="G40" i="6" s="1"/>
  <c r="G32" i="3"/>
  <c r="G16" i="3"/>
  <c r="G19" i="3" s="1"/>
  <c r="L40" i="3" l="1"/>
  <c r="G30" i="3"/>
  <c r="L33" i="3" s="1"/>
  <c r="G32" i="2"/>
  <c r="G16" i="2"/>
  <c r="G19" i="2" s="1"/>
  <c r="G39" i="3" l="1"/>
  <c r="G40" i="3" s="1"/>
  <c r="L40" i="2"/>
  <c r="G30" i="2"/>
  <c r="L33" i="2" s="1"/>
  <c r="G39" i="2" l="1"/>
  <c r="G40" i="2" s="1"/>
</calcChain>
</file>

<file path=xl/sharedStrings.xml><?xml version="1.0" encoding="utf-8"?>
<sst xmlns="http://schemas.openxmlformats.org/spreadsheetml/2006/main" count="144" uniqueCount="90">
  <si>
    <r>
      <rPr>
        <sz val="10"/>
        <color theme="1"/>
        <rFont val="Arial"/>
        <family val="2"/>
      </rPr>
      <t>Verantwortliche/-r</t>
    </r>
  </si>
  <si>
    <r>
      <rPr>
        <sz val="10"/>
        <color theme="1"/>
        <rFont val="Arial"/>
        <family val="2"/>
      </rPr>
      <t>Nummer</t>
    </r>
  </si>
  <si>
    <r>
      <rPr>
        <sz val="10"/>
        <color theme="1"/>
        <rFont val="Arial"/>
        <family val="2"/>
      </rPr>
      <t>Postfach</t>
    </r>
  </si>
  <si>
    <r>
      <rPr>
        <sz val="10"/>
        <color theme="1"/>
        <rFont val="Arial"/>
        <family val="2"/>
      </rPr>
      <t>PLZ</t>
    </r>
  </si>
  <si>
    <r>
      <rPr>
        <sz val="10"/>
        <color theme="1"/>
        <rFont val="Arial"/>
        <family val="2"/>
      </rPr>
      <t>Ort</t>
    </r>
  </si>
  <si>
    <t>traduction</t>
  </si>
  <si>
    <t>Strasse</t>
  </si>
  <si>
    <t>ja</t>
  </si>
  <si>
    <t>nein</t>
  </si>
  <si>
    <t>Option Effizienzanalyse*</t>
  </si>
  <si>
    <t>Option Mehrjahresvergleich*</t>
  </si>
  <si>
    <t>Option Spezialauswertungen*</t>
  </si>
  <si>
    <t>Energieabgabe in GWh/Jahr</t>
  </si>
  <si>
    <t>Treuerabatt</t>
  </si>
  <si>
    <t>nb d'années</t>
  </si>
  <si>
    <r>
      <rPr>
        <sz val="10"/>
        <color theme="1"/>
        <rFont val="Arial"/>
        <family val="2"/>
        <scheme val="minor"/>
      </rPr>
      <t>Zwischensumme</t>
    </r>
  </si>
  <si>
    <t xml:space="preserve">Ort und Datum: </t>
  </si>
  <si>
    <t>Ort und Datum:</t>
  </si>
  <si>
    <t>Unterschriften VSE</t>
  </si>
  <si>
    <t>Unterschrift(en) Besteller</t>
  </si>
  <si>
    <r>
      <rPr>
        <u/>
        <sz val="10"/>
        <color theme="1"/>
        <rFont val="Arial"/>
        <family val="2"/>
        <scheme val="minor"/>
      </rPr>
      <t>Basismodul</t>
    </r>
  </si>
  <si>
    <r>
      <rPr>
        <u/>
        <sz val="10"/>
        <color theme="1"/>
        <rFont val="Arial"/>
        <family val="2"/>
        <scheme val="minor"/>
      </rPr>
      <t>Kennzahlenanalyse</t>
    </r>
  </si>
  <si>
    <t>Mengenrabatt gemäss Anzahl gewählter Optionen</t>
  </si>
  <si>
    <t>Firma</t>
  </si>
  <si>
    <r>
      <t xml:space="preserve">Hiermit bestellen wir folgende Leistungen </t>
    </r>
    <r>
      <rPr>
        <b/>
        <sz val="10"/>
        <color theme="1"/>
        <rFont val="Arial"/>
        <family val="2"/>
      </rPr>
      <t>des VSE/AES Datenpool©</t>
    </r>
  </si>
  <si>
    <t>Bestellung VSE/AES Datenpool©</t>
  </si>
  <si>
    <t>Total Preis pro Jahr (exkl. MWSt.)</t>
  </si>
  <si>
    <t>Mit seiner Unterschrift bestätigt der Besteller, dass er die Allgemeinen Geschäftsbedingungen VSE und Nutzungsbedingungen VSE gelesen hat und als integrierende Bestandteile dieser Bestellung akzeptiert.</t>
  </si>
  <si>
    <t>Commande du VSE/AES Datenpool©</t>
  </si>
  <si>
    <t>Entreprise</t>
  </si>
  <si>
    <t>Responsable</t>
  </si>
  <si>
    <t>Rue</t>
  </si>
  <si>
    <t>Case postale</t>
  </si>
  <si>
    <t>NPA</t>
  </si>
  <si>
    <t>Lieu</t>
  </si>
  <si>
    <t>Numéro</t>
  </si>
  <si>
    <r>
      <t xml:space="preserve">Nous souhaitons commander les prestations suivantes du </t>
    </r>
    <r>
      <rPr>
        <b/>
        <sz val="10"/>
        <color theme="1"/>
        <rFont val="Arial"/>
        <family val="2"/>
      </rPr>
      <t>VSE/AES Datenpool©</t>
    </r>
  </si>
  <si>
    <t>Module de base</t>
  </si>
  <si>
    <t>Vente d'énergie en GWh/an</t>
  </si>
  <si>
    <t>Analyse des chiffres-clés</t>
  </si>
  <si>
    <t>Option Analyse de l'efficacité*</t>
  </si>
  <si>
    <t>Option Comparaison sur plusieurs années*</t>
  </si>
  <si>
    <t>Option Évaluations spéciales*</t>
  </si>
  <si>
    <t>Total intermédiaire</t>
  </si>
  <si>
    <t>Rabais de quantité selon le nombre d'options choisies</t>
  </si>
  <si>
    <t>Rabais de fidélité</t>
  </si>
  <si>
    <t>Commande pour les années</t>
  </si>
  <si>
    <t>Prix total par an (hors TVA)</t>
  </si>
  <si>
    <t>Signatures AES</t>
  </si>
  <si>
    <t>Signature(s) acheteur(s)</t>
  </si>
  <si>
    <t>Par sa signature, l'acheteur confirme qu'il a lu les Conditions générales et les Conditions d'utilisation de l'AES et qu'il les accepte comme parties intégrantes de cette commande.</t>
  </si>
  <si>
    <t xml:space="preserve">Lieu et date: </t>
  </si>
  <si>
    <t>Lieu et date:</t>
  </si>
  <si>
    <t>Ordine VSE/AES Datenpool©</t>
  </si>
  <si>
    <t>Azienda</t>
  </si>
  <si>
    <r>
      <rPr>
        <sz val="10"/>
        <color theme="1"/>
        <rFont val="Arial"/>
        <family val="2"/>
      </rPr>
      <t>Responsabile</t>
    </r>
  </si>
  <si>
    <t>Via</t>
  </si>
  <si>
    <r>
      <rPr>
        <sz val="10"/>
        <color theme="1"/>
        <rFont val="Arial"/>
        <family val="2"/>
      </rPr>
      <t>Numero</t>
    </r>
  </si>
  <si>
    <r>
      <rPr>
        <sz val="10"/>
        <color theme="1"/>
        <rFont val="Arial"/>
        <family val="2"/>
      </rPr>
      <t>Casella postale</t>
    </r>
  </si>
  <si>
    <r>
      <rPr>
        <sz val="10"/>
        <color theme="1"/>
        <rFont val="Arial"/>
        <family val="2"/>
      </rPr>
      <t>NPA</t>
    </r>
  </si>
  <si>
    <r>
      <rPr>
        <sz val="10"/>
        <color theme="1"/>
        <rFont val="Arial"/>
        <family val="2"/>
      </rPr>
      <t>Località</t>
    </r>
  </si>
  <si>
    <r>
      <rPr>
        <b/>
        <sz val="10"/>
        <color theme="1"/>
        <rFont val="Arial"/>
        <family val="2"/>
        <scheme val="minor"/>
      </rPr>
      <t>Con la presente ordiniamo le seguenti prestazioni del VSE/AES Datenpool©</t>
    </r>
  </si>
  <si>
    <r>
      <rPr>
        <u/>
        <sz val="10"/>
        <color theme="1"/>
        <rFont val="Arial"/>
        <family val="2"/>
        <scheme val="minor"/>
      </rPr>
      <t>Modulo di base</t>
    </r>
  </si>
  <si>
    <t>Fornitura di energia in GWh/anno</t>
  </si>
  <si>
    <r>
      <rPr>
        <u/>
        <sz val="10"/>
        <color theme="1"/>
        <rFont val="Arial"/>
        <family val="2"/>
        <scheme val="minor"/>
      </rPr>
      <t>Analisi indici</t>
    </r>
  </si>
  <si>
    <t>sì</t>
  </si>
  <si>
    <t>Modulo opzionale Analisi dell’efficienza*</t>
  </si>
  <si>
    <t>Modulo opzionale Confronto su più anni*</t>
  </si>
  <si>
    <t>Modulo opzionale Valutazioni speciali*</t>
  </si>
  <si>
    <r>
      <rPr>
        <sz val="10"/>
        <color theme="1"/>
        <rFont val="Arial"/>
        <family val="2"/>
        <scheme val="minor"/>
      </rPr>
      <t>Totale parziale</t>
    </r>
  </si>
  <si>
    <t>Sconto quantità in base al numero di moduli opzionali selezionati</t>
  </si>
  <si>
    <t>Sconto fedeltà</t>
  </si>
  <si>
    <t>Ordine per gli anni</t>
  </si>
  <si>
    <t>no</t>
  </si>
  <si>
    <t>Prezzo totale all’anno (IVA escl.)</t>
  </si>
  <si>
    <t>Con la sua firma l’ordinante conferma di aver letto le Condizioni generali di contratto AES e le Condizioni d’utilizzo AES e di accettarle come parte integrante del presente ordine.</t>
  </si>
  <si>
    <t>Firma AES</t>
  </si>
  <si>
    <t>Firma/e ordinante</t>
  </si>
  <si>
    <t xml:space="preserve">Località e data </t>
  </si>
  <si>
    <t>Località e data</t>
  </si>
  <si>
    <t>oui</t>
  </si>
  <si>
    <t>non</t>
  </si>
  <si>
    <t>CHF</t>
  </si>
  <si>
    <t>Bestellung für die Jahre:</t>
  </si>
  <si>
    <t xml:space="preserve">* Der Verband Schweizerischer Elektrizitätsunternehmen behält sich das Recht vor, die gekennzeichneten Leistungen, </t>
  </si>
  <si>
    <t xml:space="preserve">  falls sie von zu wenig Teilnehmern beansprucht werden, nicht zu erbringen und zu verrechnen.</t>
  </si>
  <si>
    <t xml:space="preserve">* L'Association des entreprises électriques suisses se réserve le droit de ne pas fournir ou de facturer ces prestations si le </t>
  </si>
  <si>
    <t xml:space="preserve">  nombre de participants qui les demande est trop faible.</t>
  </si>
  <si>
    <t>* L’Associazione delle aziende elettriche svizzere si riserva il diritto di non fornire e conteggiare le prestazioni selezionate nel</t>
  </si>
  <si>
    <t xml:space="preserve">  caso il numero di partecipanti che le ha richieste sia insufficiente.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</si>
</sst>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]\ #,##0.00"/>
    <numFmt numFmtId="165" formatCode="0.00_ ;[Red]\-0.00\ "/>
  </numFmts>
  <fonts count="10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Protection="1">
      <protection locked="0"/>
    </xf>
    <xf numFmtId="0" fontId="2" fillId="3" borderId="0" xfId="0" applyFont="1" applyFill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4" borderId="0" xfId="0" applyFont="1" applyFill="1" applyAlignment="1" applyProtection="1">
      <alignment horizontal="right"/>
      <protection locked="0"/>
    </xf>
    <xf numFmtId="0" fontId="5" fillId="3" borderId="0" xfId="0" applyFont="1" applyFill="1"/>
    <xf numFmtId="0" fontId="5" fillId="0" borderId="0" xfId="0" applyFont="1" applyAlignment="1">
      <alignment vertical="center"/>
    </xf>
    <xf numFmtId="0" fontId="2" fillId="4" borderId="0" xfId="0" applyFont="1" applyFill="1" applyAlignment="1" applyProtection="1">
      <alignment horizontal="right" vertical="center"/>
      <protection locked="0"/>
    </xf>
    <xf numFmtId="0" fontId="6" fillId="0" borderId="0" xfId="0" applyFont="1"/>
    <xf numFmtId="164" fontId="2" fillId="0" borderId="0" xfId="0" applyNumberFormat="1" applyFont="1"/>
    <xf numFmtId="0" fontId="4" fillId="4" borderId="0" xfId="0" applyFont="1" applyFill="1" applyAlignment="1" applyProtection="1">
      <alignment horizontal="right"/>
      <protection locked="0"/>
    </xf>
    <xf numFmtId="0" fontId="2" fillId="0" borderId="0" xfId="0" applyFont="1" applyAlignment="1">
      <alignment wrapText="1"/>
    </xf>
    <xf numFmtId="164" fontId="2" fillId="3" borderId="0" xfId="0" applyNumberFormat="1" applyFont="1" applyFill="1" applyAlignment="1">
      <alignment horizontal="center"/>
    </xf>
    <xf numFmtId="0" fontId="1" fillId="0" borderId="0" xfId="0" applyFont="1" applyAlignment="1">
      <alignment vertical="center"/>
    </xf>
    <xf numFmtId="0" fontId="0" fillId="0" borderId="3" xfId="0" applyBorder="1"/>
    <xf numFmtId="0" fontId="2" fillId="0" borderId="3" xfId="0" applyFont="1" applyBorder="1"/>
    <xf numFmtId="0" fontId="0" fillId="0" borderId="4" xfId="0" applyBorder="1"/>
    <xf numFmtId="0" fontId="2" fillId="0" borderId="4" xfId="0" applyFont="1" applyBorder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6" fillId="0" borderId="0" xfId="0" applyFont="1" applyAlignment="1">
      <alignment horizontal="left" wrapText="1"/>
    </xf>
    <xf numFmtId="0" fontId="1" fillId="0" borderId="0" xfId="0" applyFont="1"/>
    <xf numFmtId="0" fontId="7" fillId="0" borderId="0" xfId="0" applyFont="1"/>
    <xf numFmtId="0" fontId="7" fillId="3" borderId="0" xfId="0" applyFont="1" applyFill="1"/>
    <xf numFmtId="0" fontId="1" fillId="4" borderId="0" xfId="0" applyFont="1" applyFill="1" applyAlignment="1" applyProtection="1">
      <alignment horizontal="right"/>
      <protection locked="0"/>
    </xf>
    <xf numFmtId="0" fontId="0" fillId="4" borderId="0" xfId="0" applyFill="1" applyAlignment="1" applyProtection="1">
      <alignment horizontal="right"/>
      <protection locked="0"/>
    </xf>
    <xf numFmtId="0" fontId="3" fillId="0" borderId="0" xfId="0" applyFont="1" applyAlignment="1">
      <alignment horizontal="right" wrapText="1"/>
    </xf>
    <xf numFmtId="164" fontId="2" fillId="3" borderId="0" xfId="0" applyNumberFormat="1" applyFont="1" applyFill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164" fontId="2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2" fontId="2" fillId="3" borderId="0" xfId="0" applyNumberFormat="1" applyFont="1" applyFill="1" applyAlignment="1">
      <alignment horizontal="right" wrapText="1"/>
    </xf>
    <xf numFmtId="2" fontId="2" fillId="3" borderId="1" xfId="0" applyNumberFormat="1" applyFont="1" applyFill="1" applyBorder="1" applyAlignment="1">
      <alignment horizontal="right" wrapText="1"/>
    </xf>
    <xf numFmtId="165" fontId="2" fillId="3" borderId="0" xfId="0" applyNumberFormat="1" applyFont="1" applyFill="1" applyAlignment="1">
      <alignment horizontal="right" wrapText="1"/>
    </xf>
    <xf numFmtId="2" fontId="3" fillId="3" borderId="2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VSE Design">
  <a:themeElements>
    <a:clrScheme name="VSE Farben">
      <a:dk1>
        <a:sysClr val="windowText" lastClr="000000"/>
      </a:dk1>
      <a:lt1>
        <a:sysClr val="window" lastClr="FFFFFF"/>
      </a:lt1>
      <a:dk2>
        <a:srgbClr val="E2001A"/>
      </a:dk2>
      <a:lt2>
        <a:srgbClr val="707173"/>
      </a:lt2>
      <a:accent1>
        <a:srgbClr val="6DA5D4"/>
      </a:accent1>
      <a:accent2>
        <a:srgbClr val="0076B4"/>
      </a:accent2>
      <a:accent3>
        <a:srgbClr val="008888"/>
      </a:accent3>
      <a:accent4>
        <a:srgbClr val="009CC8"/>
      </a:accent4>
      <a:accent5>
        <a:srgbClr val="BCD2EB"/>
      </a:accent5>
      <a:accent6>
        <a:srgbClr val="E3ECE3"/>
      </a:accent6>
      <a:hlink>
        <a:srgbClr val="000000"/>
      </a:hlink>
      <a:folHlink>
        <a:srgbClr val="000000"/>
      </a:folHlink>
    </a:clrScheme>
    <a:fontScheme name="VSE Schriften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SE Design" id="{2AED2CB7-66B1-43B8-BCFA-FE608854804A}" vid="{EAACF82B-C498-4B3D-A80D-CA820FB87F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36" zoomScaleNormal="100" workbookViewId="0">
      <selection activeCell="A40" sqref="A40:E40"/>
    </sheetView>
  </sheetViews>
  <sheetFormatPr baseColWidth="10" defaultColWidth="11.54296875" defaultRowHeight="12.5" x14ac:dyDescent="0.25"/>
  <cols>
    <col min="1" max="1" width="17.453125" style="1" customWidth="1"/>
    <col min="2" max="2" width="4.453125" style="1" customWidth="1"/>
    <col min="3" max="3" width="31.6328125" style="1" customWidth="1"/>
    <col min="4" max="4" width="2.08984375" style="1" customWidth="1"/>
    <col min="5" max="5" width="8.90625" style="1" customWidth="1"/>
    <col min="6" max="6" width="26.54296875" style="1" customWidth="1"/>
    <col min="7" max="7" width="10.90625" style="7" customWidth="1"/>
    <col min="8" max="8" width="11.453125" style="1" customWidth="1"/>
    <col min="9" max="11" width="11.453125" style="1" hidden="1" customWidth="1"/>
    <col min="12" max="12" width="14.54296875" style="1" hidden="1" customWidth="1"/>
    <col min="13" max="13" width="11.453125" style="1" hidden="1" customWidth="1"/>
    <col min="14" max="14" width="6" style="1" hidden="1" customWidth="1"/>
    <col min="15" max="16" width="11.453125" style="1" customWidth="1"/>
    <col min="17" max="16384" width="11.54296875" style="1"/>
  </cols>
  <sheetData>
    <row r="1" spans="1:7" s="52" customFormat="1" ht="18" x14ac:dyDescent="0.35">
      <c r="A1" s="51" t="s">
        <v>25</v>
      </c>
      <c r="G1" s="53"/>
    </row>
    <row r="2" spans="1:7" ht="13.5" customHeight="1" x14ac:dyDescent="0.25">
      <c r="A2" s="2"/>
    </row>
    <row r="3" spans="1:7" ht="13.5" customHeight="1" x14ac:dyDescent="0.25">
      <c r="A3" s="21" t="s">
        <v>23</v>
      </c>
      <c r="C3" s="4"/>
    </row>
    <row r="4" spans="1:7" ht="6" customHeight="1" x14ac:dyDescent="0.25">
      <c r="A4" s="3"/>
      <c r="C4" s="5"/>
    </row>
    <row r="5" spans="1:7" ht="13.5" customHeight="1" x14ac:dyDescent="0.25">
      <c r="A5" s="3" t="s">
        <v>0</v>
      </c>
      <c r="C5" s="4"/>
    </row>
    <row r="6" spans="1:7" ht="6" customHeight="1" x14ac:dyDescent="0.25">
      <c r="A6" s="3"/>
      <c r="C6" s="5"/>
    </row>
    <row r="7" spans="1:7" ht="13.5" customHeight="1" x14ac:dyDescent="0.25">
      <c r="A7" s="6" t="s">
        <v>6</v>
      </c>
      <c r="C7" s="4"/>
      <c r="E7" s="1" t="s">
        <v>1</v>
      </c>
      <c r="F7" s="57"/>
      <c r="G7" s="57"/>
    </row>
    <row r="8" spans="1:7" ht="6" customHeight="1" x14ac:dyDescent="0.25">
      <c r="A8" s="3"/>
      <c r="C8" s="5"/>
    </row>
    <row r="9" spans="1:7" ht="13.5" customHeight="1" x14ac:dyDescent="0.25">
      <c r="A9" s="3" t="s">
        <v>2</v>
      </c>
      <c r="C9" s="4"/>
    </row>
    <row r="10" spans="1:7" ht="6" customHeight="1" x14ac:dyDescent="0.25">
      <c r="A10" s="3"/>
      <c r="C10" s="5"/>
    </row>
    <row r="11" spans="1:7" ht="13.5" customHeight="1" x14ac:dyDescent="0.25">
      <c r="A11" s="3" t="s">
        <v>3</v>
      </c>
      <c r="C11" s="4"/>
      <c r="E11" s="1" t="s">
        <v>4</v>
      </c>
      <c r="F11" s="57"/>
      <c r="G11" s="57"/>
    </row>
    <row r="12" spans="1:7" x14ac:dyDescent="0.25">
      <c r="A12" s="3"/>
    </row>
    <row r="13" spans="1:7" ht="20.149999999999999" customHeight="1" x14ac:dyDescent="0.25">
      <c r="A13" s="2" t="s">
        <v>24</v>
      </c>
      <c r="F13" s="7"/>
    </row>
    <row r="14" spans="1:7" ht="13.5" customHeight="1" x14ac:dyDescent="0.3">
      <c r="E14" s="7"/>
      <c r="G14" s="35"/>
    </row>
    <row r="15" spans="1:7" ht="13.5" customHeight="1" x14ac:dyDescent="0.25">
      <c r="A15" s="9" t="s">
        <v>20</v>
      </c>
      <c r="E15" s="7"/>
    </row>
    <row r="16" spans="1:7" ht="13.5" customHeight="1" x14ac:dyDescent="0.25">
      <c r="A16" s="11" t="s">
        <v>12</v>
      </c>
      <c r="E16" s="12">
        <v>0</v>
      </c>
      <c r="F16" s="43" t="s">
        <v>82</v>
      </c>
      <c r="G16" s="44">
        <f>IF(E16&lt;50,1500,IF(E16&lt;=200,2000,IF(E16&lt;=500,3500,5000)))</f>
        <v>1500</v>
      </c>
    </row>
    <row r="17" spans="1:13" ht="13.5" customHeight="1" x14ac:dyDescent="0.25">
      <c r="A17" s="11"/>
      <c r="E17" s="7"/>
      <c r="G17" s="37"/>
    </row>
    <row r="18" spans="1:13" ht="6" customHeight="1" x14ac:dyDescent="0.25">
      <c r="A18" s="11"/>
      <c r="E18" s="7"/>
      <c r="G18" s="37"/>
      <c r="M18" s="5"/>
    </row>
    <row r="19" spans="1:13" ht="13.5" customHeight="1" x14ac:dyDescent="0.25">
      <c r="A19" s="13" t="s">
        <v>21</v>
      </c>
      <c r="E19" s="12" t="s">
        <v>8</v>
      </c>
      <c r="F19" s="43" t="s">
        <v>82</v>
      </c>
      <c r="G19" s="44">
        <f>IF(E19="ja",G16,0)</f>
        <v>0</v>
      </c>
    </row>
    <row r="20" spans="1:13" ht="13.5" customHeight="1" x14ac:dyDescent="0.25">
      <c r="A20" s="11"/>
      <c r="E20" s="7"/>
      <c r="F20" s="7"/>
      <c r="G20" s="37"/>
    </row>
    <row r="21" spans="1:13" ht="6" customHeight="1" x14ac:dyDescent="0.25">
      <c r="A21" s="11"/>
      <c r="E21" s="7"/>
      <c r="F21" s="7"/>
      <c r="G21" s="37"/>
    </row>
    <row r="22" spans="1:13" ht="13.5" customHeight="1" x14ac:dyDescent="0.25">
      <c r="A22" s="14" t="s">
        <v>9</v>
      </c>
      <c r="B22" s="3"/>
      <c r="C22" s="3"/>
      <c r="D22" s="3"/>
      <c r="E22" s="15" t="s">
        <v>8</v>
      </c>
      <c r="F22" s="43" t="s">
        <v>82</v>
      </c>
      <c r="G22" s="44">
        <f>IF(E22="nein",0,IF(E19="ja",2000,"Die Kennzahlenanalyse muss auch selektiert werden"))</f>
        <v>0</v>
      </c>
      <c r="L22" s="1" t="s">
        <v>7</v>
      </c>
    </row>
    <row r="23" spans="1:13" ht="6" customHeight="1" x14ac:dyDescent="0.25">
      <c r="A23" s="11"/>
      <c r="E23" s="7"/>
      <c r="F23" s="7"/>
      <c r="G23" s="37"/>
      <c r="L23" s="1" t="s">
        <v>8</v>
      </c>
    </row>
    <row r="24" spans="1:13" ht="13.5" customHeight="1" x14ac:dyDescent="0.25">
      <c r="A24" s="11"/>
      <c r="E24" s="7"/>
      <c r="F24" s="7"/>
      <c r="G24" s="37"/>
    </row>
    <row r="25" spans="1:13" ht="13.5" customHeight="1" x14ac:dyDescent="0.25">
      <c r="A25" s="14" t="s">
        <v>10</v>
      </c>
      <c r="B25" s="3"/>
      <c r="C25" s="3"/>
      <c r="D25" s="3"/>
      <c r="E25" s="15" t="s">
        <v>8</v>
      </c>
      <c r="F25" s="43" t="s">
        <v>82</v>
      </c>
      <c r="G25" s="44">
        <f>IF(E25="nein",0,IF(E19="ja",2000,"Die Kennzahlenanalyse muss auch selektiert werden"))</f>
        <v>0</v>
      </c>
    </row>
    <row r="26" spans="1:13" ht="13.5" customHeight="1" x14ac:dyDescent="0.25">
      <c r="A26" s="11"/>
      <c r="E26" s="7"/>
      <c r="F26" s="7"/>
      <c r="G26" s="37"/>
    </row>
    <row r="27" spans="1:13" ht="6" customHeight="1" x14ac:dyDescent="0.25">
      <c r="A27" s="11"/>
      <c r="E27" s="7"/>
      <c r="F27" s="7"/>
      <c r="G27" s="37"/>
    </row>
    <row r="28" spans="1:13" ht="13.5" customHeight="1" x14ac:dyDescent="0.25">
      <c r="A28" s="14" t="s">
        <v>11</v>
      </c>
      <c r="B28" s="3"/>
      <c r="C28" s="3"/>
      <c r="D28" s="3"/>
      <c r="E28" s="15" t="s">
        <v>8</v>
      </c>
      <c r="F28" s="43" t="s">
        <v>82</v>
      </c>
      <c r="G28" s="44">
        <f>IF(E28="nein",0,IF(E19="ja",2000,"Die Kennzahlenanalyse muss auch selektiert werden"))</f>
        <v>0</v>
      </c>
    </row>
    <row r="29" spans="1:13" ht="13.5" customHeight="1" x14ac:dyDescent="0.3">
      <c r="A29" s="16"/>
      <c r="E29" s="7"/>
      <c r="F29" s="7"/>
      <c r="G29" s="36"/>
    </row>
    <row r="30" spans="1:13" ht="13.5" customHeight="1" x14ac:dyDescent="0.25">
      <c r="A30" s="9" t="s">
        <v>15</v>
      </c>
      <c r="E30" s="7"/>
      <c r="F30" s="48" t="s">
        <v>82</v>
      </c>
      <c r="G30" s="45">
        <f>SUM(G16,G19,G22,G25,G28)</f>
        <v>1500</v>
      </c>
    </row>
    <row r="31" spans="1:13" ht="13.5" customHeight="1" x14ac:dyDescent="0.3">
      <c r="A31" s="16"/>
      <c r="E31" s="7"/>
      <c r="G31" s="36"/>
    </row>
    <row r="32" spans="1:13" ht="13.5" customHeight="1" x14ac:dyDescent="0.25">
      <c r="A32" t="s">
        <v>22</v>
      </c>
      <c r="E32" s="7"/>
      <c r="F32" s="43" t="s">
        <v>82</v>
      </c>
      <c r="G32" s="46">
        <f>IF(SUM(G22,G25,G28)&lt;=2000,0,IF(SUM(G22,G25,G28)&lt;=4000,-400,-900))</f>
        <v>0</v>
      </c>
    </row>
    <row r="33" spans="1:12" ht="13.5" customHeight="1" x14ac:dyDescent="0.25">
      <c r="A33" s="11"/>
      <c r="E33" s="7"/>
      <c r="F33" s="7"/>
      <c r="G33" s="37"/>
      <c r="L33" s="17">
        <f>G30+G32</f>
        <v>1500</v>
      </c>
    </row>
    <row r="34" spans="1:12" ht="13.5" customHeight="1" x14ac:dyDescent="0.25">
      <c r="A34" s="9" t="s">
        <v>13</v>
      </c>
      <c r="E34" s="7"/>
      <c r="F34" s="7"/>
      <c r="G34" s="37"/>
      <c r="L34" s="1" t="s">
        <v>5</v>
      </c>
    </row>
    <row r="35" spans="1:12" ht="13.5" customHeight="1" x14ac:dyDescent="0.25">
      <c r="A35" t="s">
        <v>83</v>
      </c>
      <c r="E35" s="7"/>
      <c r="F35" s="7"/>
      <c r="G35" s="37"/>
      <c r="H35" s="31"/>
    </row>
    <row r="36" spans="1:12" ht="13.5" customHeight="1" x14ac:dyDescent="0.25">
      <c r="A36" s="50">
        <v>2026</v>
      </c>
      <c r="E36" s="18" t="s">
        <v>8</v>
      </c>
      <c r="F36" s="7"/>
      <c r="L36" s="1">
        <f>IF(E36="ja",1,0)</f>
        <v>0</v>
      </c>
    </row>
    <row r="37" spans="1:12" ht="13.5" customHeight="1" x14ac:dyDescent="0.25">
      <c r="A37" s="50">
        <v>2027</v>
      </c>
      <c r="E37" s="18" t="s">
        <v>8</v>
      </c>
      <c r="F37" s="7"/>
      <c r="G37" s="37"/>
      <c r="L37" s="1">
        <f t="shared" ref="L37:L39" si="0">IF(E37="ja",1,0)</f>
        <v>0</v>
      </c>
    </row>
    <row r="38" spans="1:12" ht="13.5" customHeight="1" x14ac:dyDescent="0.25">
      <c r="A38" s="50">
        <v>2028</v>
      </c>
      <c r="E38" s="18" t="s">
        <v>8</v>
      </c>
      <c r="F38" s="7"/>
      <c r="G38" s="37"/>
      <c r="L38" s="1">
        <f t="shared" si="0"/>
        <v>0</v>
      </c>
    </row>
    <row r="39" spans="1:12" ht="13.5" customHeight="1" x14ac:dyDescent="0.25">
      <c r="A39" s="50">
        <v>2029</v>
      </c>
      <c r="E39" s="18" t="s">
        <v>8</v>
      </c>
      <c r="F39" s="43" t="s">
        <v>82</v>
      </c>
      <c r="G39" s="46">
        <f>IF(L40=2,L33*-0.02,IF(L40&gt;=3,L33*-0.04,0))</f>
        <v>0</v>
      </c>
      <c r="L39" s="1">
        <f t="shared" si="0"/>
        <v>0</v>
      </c>
    </row>
    <row r="40" spans="1:12" ht="23.25" customHeight="1" thickBot="1" x14ac:dyDescent="0.35">
      <c r="A40" s="58" t="s">
        <v>26</v>
      </c>
      <c r="B40" s="58"/>
      <c r="C40" s="58"/>
      <c r="D40" s="58"/>
      <c r="E40" s="58"/>
      <c r="F40" s="49" t="s">
        <v>82</v>
      </c>
      <c r="G40" s="47">
        <f>L33+G39</f>
        <v>1500</v>
      </c>
      <c r="K40" s="19" t="s">
        <v>14</v>
      </c>
      <c r="L40" s="1">
        <f>SUM(L36:L39)</f>
        <v>0</v>
      </c>
    </row>
    <row r="41" spans="1:12" ht="13.5" customHeight="1" thickTop="1" x14ac:dyDescent="0.3">
      <c r="A41" s="29"/>
      <c r="B41" s="29"/>
      <c r="C41" s="29"/>
      <c r="D41" s="29"/>
      <c r="E41" s="29"/>
      <c r="G41" s="38"/>
    </row>
    <row r="42" spans="1:12" ht="13.5" customHeight="1" x14ac:dyDescent="0.25">
      <c r="A42" s="59" t="s">
        <v>84</v>
      </c>
      <c r="B42" s="60"/>
      <c r="C42" s="60"/>
      <c r="D42" s="60"/>
      <c r="E42" s="60"/>
      <c r="F42" s="60"/>
      <c r="G42" s="60"/>
    </row>
    <row r="43" spans="1:12" x14ac:dyDescent="0.25">
      <c r="A43" s="61" t="s">
        <v>85</v>
      </c>
      <c r="B43" s="62"/>
      <c r="C43" s="62"/>
      <c r="D43" s="62"/>
      <c r="E43" s="62"/>
      <c r="F43" s="62"/>
      <c r="G43" s="62"/>
    </row>
    <row r="44" spans="1:12" ht="13.5" customHeight="1" x14ac:dyDescent="0.25">
      <c r="A44" s="54"/>
      <c r="B44" s="3"/>
      <c r="C44" s="3"/>
      <c r="D44" s="3"/>
      <c r="E44" s="3"/>
      <c r="F44" s="3"/>
      <c r="G44" s="3"/>
    </row>
    <row r="45" spans="1:12" ht="26.25" customHeight="1" x14ac:dyDescent="0.25">
      <c r="A45" s="55" t="s">
        <v>27</v>
      </c>
      <c r="B45" s="56"/>
      <c r="C45" s="56"/>
      <c r="D45" s="56"/>
      <c r="E45" s="56"/>
      <c r="F45" s="56"/>
      <c r="G45" s="56"/>
    </row>
    <row r="46" spans="1:12" ht="24" customHeight="1" x14ac:dyDescent="0.25"/>
    <row r="47" spans="1:12" ht="13" x14ac:dyDescent="0.3">
      <c r="A47" s="28" t="s">
        <v>18</v>
      </c>
      <c r="B47" s="28"/>
      <c r="C47" s="28"/>
      <c r="D47" s="28"/>
      <c r="E47" s="28" t="s">
        <v>19</v>
      </c>
      <c r="F47" s="28"/>
      <c r="G47" s="39"/>
    </row>
    <row r="48" spans="1:12" ht="39.9" customHeight="1" x14ac:dyDescent="0.25">
      <c r="A48" s="26" t="s">
        <v>16</v>
      </c>
      <c r="B48" s="27"/>
      <c r="C48" s="27"/>
      <c r="D48"/>
      <c r="E48" s="26" t="s">
        <v>17</v>
      </c>
      <c r="F48" s="27"/>
      <c r="G48" s="40"/>
    </row>
    <row r="49" spans="1:7" ht="39.9" customHeight="1" x14ac:dyDescent="0.25">
      <c r="A49" s="24"/>
      <c r="B49" s="25"/>
      <c r="C49" s="25"/>
      <c r="D49"/>
      <c r="E49" s="25"/>
      <c r="F49" s="25"/>
      <c r="G49" s="41"/>
    </row>
    <row r="50" spans="1:7" ht="39.9" customHeight="1" x14ac:dyDescent="0.25">
      <c r="A50" s="22"/>
      <c r="B50" s="23"/>
      <c r="C50" s="23"/>
      <c r="E50" s="23"/>
      <c r="F50" s="23"/>
      <c r="G50" s="42"/>
    </row>
    <row r="51" spans="1:7" ht="4.5" customHeight="1" x14ac:dyDescent="0.25"/>
  </sheetData>
  <sheetProtection selectLockedCells="1"/>
  <mergeCells count="6">
    <mergeCell ref="A45:G45"/>
    <mergeCell ref="F7:G7"/>
    <mergeCell ref="F11:G11"/>
    <mergeCell ref="A40:E40"/>
    <mergeCell ref="A42:G42"/>
    <mergeCell ref="A43:G43"/>
  </mergeCells>
  <dataValidations count="2">
    <dataValidation type="list" showInputMessage="1" showErrorMessage="1" sqref="E19 E28 E25 E22 E36:E38" xr:uid="{00000000-0002-0000-0000-000000000000}">
      <formula1>$L$22:$L$23</formula1>
    </dataValidation>
    <dataValidation type="list" allowBlank="1" showInputMessage="1" showErrorMessage="1" sqref="E39" xr:uid="{00000000-0002-0000-0000-000001000000}">
      <formula1>$L$22:$L$23</formula1>
    </dataValidation>
  </dataValidations>
  <pageMargins left="1.0629921259842521" right="0.51181102362204722" top="1.5748031496062993" bottom="1.1023622047244095" header="0.55118110236220474" footer="0.47244094488188981"/>
  <pageSetup paperSize="9" scale="85" orientation="portrait" horizontalDpi="4294967294" r:id="rId1"/>
  <headerFooter differentFirst="1">
    <oddFooter xml:space="preserve">&amp;R&amp;P / &amp;N       &amp;G  </oddFooter>
    <firstHeader>&amp;L&amp;G&amp;R&amp;G</firstHeader>
    <firstFooter>&amp;L&amp;"Arial,Standard"&amp;7Hintere Bahnhofstrasse 10, 5000 Aarau, Telefon +41 62 825 25 25, Fax +41 62 825 25 26, info@strom.ch, www.strom.ch&amp;R&amp;G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showGridLines="0" topLeftCell="A21" zoomScaleNormal="100" workbookViewId="0">
      <selection activeCell="A40" sqref="A40:E40"/>
    </sheetView>
  </sheetViews>
  <sheetFormatPr baseColWidth="10" defaultColWidth="11.54296875" defaultRowHeight="12.5" x14ac:dyDescent="0.25"/>
  <cols>
    <col min="1" max="1" width="17.453125" style="1" customWidth="1"/>
    <col min="2" max="2" width="4.453125" style="1" customWidth="1"/>
    <col min="3" max="3" width="31.6328125" style="1" customWidth="1"/>
    <col min="4" max="4" width="2.08984375" style="1" customWidth="1"/>
    <col min="5" max="5" width="9.08984375" style="1" customWidth="1"/>
    <col min="6" max="6" width="26.54296875" style="1" customWidth="1"/>
    <col min="7" max="7" width="10.90625" style="1" customWidth="1"/>
    <col min="8" max="8" width="18" style="1" customWidth="1"/>
    <col min="9" max="11" width="11.453125" style="1" hidden="1" customWidth="1"/>
    <col min="12" max="12" width="0.36328125" style="1" hidden="1" customWidth="1"/>
    <col min="13" max="13" width="8.984375E-2" style="1" hidden="1" customWidth="1"/>
    <col min="14" max="14" width="17.6328125" style="1" customWidth="1"/>
    <col min="15" max="16" width="11.453125" style="1" customWidth="1"/>
    <col min="17" max="16384" width="11.54296875" style="1"/>
  </cols>
  <sheetData>
    <row r="1" spans="1:7" s="52" customFormat="1" ht="18" x14ac:dyDescent="0.35">
      <c r="A1" s="51" t="s">
        <v>28</v>
      </c>
      <c r="G1" s="53"/>
    </row>
    <row r="2" spans="1:7" ht="13.5" customHeight="1" x14ac:dyDescent="0.25">
      <c r="A2" s="2"/>
    </row>
    <row r="3" spans="1:7" ht="13.5" customHeight="1" x14ac:dyDescent="0.25">
      <c r="A3" s="21" t="s">
        <v>29</v>
      </c>
      <c r="C3" s="4"/>
    </row>
    <row r="4" spans="1:7" ht="6" customHeight="1" x14ac:dyDescent="0.25">
      <c r="A4" s="3"/>
      <c r="C4" s="5"/>
    </row>
    <row r="5" spans="1:7" ht="13.5" customHeight="1" x14ac:dyDescent="0.25">
      <c r="A5" s="21" t="s">
        <v>30</v>
      </c>
      <c r="C5" s="4"/>
    </row>
    <row r="6" spans="1:7" ht="6" customHeight="1" x14ac:dyDescent="0.25">
      <c r="A6" s="3"/>
      <c r="C6" s="5"/>
    </row>
    <row r="7" spans="1:7" ht="13.5" customHeight="1" x14ac:dyDescent="0.25">
      <c r="A7" s="21" t="s">
        <v>31</v>
      </c>
      <c r="C7" s="4"/>
      <c r="E7" s="30" t="s">
        <v>35</v>
      </c>
      <c r="F7" s="57"/>
      <c r="G7" s="57"/>
    </row>
    <row r="8" spans="1:7" ht="6" customHeight="1" x14ac:dyDescent="0.25">
      <c r="A8" s="3"/>
      <c r="C8" s="5"/>
    </row>
    <row r="9" spans="1:7" ht="13.5" customHeight="1" x14ac:dyDescent="0.25">
      <c r="A9" s="21" t="s">
        <v>32</v>
      </c>
      <c r="C9" s="4"/>
    </row>
    <row r="10" spans="1:7" ht="6" customHeight="1" x14ac:dyDescent="0.25">
      <c r="A10" s="3"/>
      <c r="C10" s="5"/>
    </row>
    <row r="11" spans="1:7" ht="13.5" customHeight="1" x14ac:dyDescent="0.25">
      <c r="A11" s="21" t="s">
        <v>33</v>
      </c>
      <c r="C11" s="4"/>
      <c r="E11" s="30" t="s">
        <v>34</v>
      </c>
      <c r="F11" s="57"/>
      <c r="G11" s="57"/>
    </row>
    <row r="12" spans="1:7" ht="13.5" customHeight="1" x14ac:dyDescent="0.25">
      <c r="A12" s="3"/>
    </row>
    <row r="13" spans="1:7" ht="20.149999999999999" customHeight="1" x14ac:dyDescent="0.25">
      <c r="A13" s="2" t="s">
        <v>36</v>
      </c>
    </row>
    <row r="14" spans="1:7" ht="13.5" customHeight="1" x14ac:dyDescent="0.3">
      <c r="E14" s="7"/>
      <c r="G14" s="8"/>
    </row>
    <row r="15" spans="1:7" ht="13.5" customHeight="1" x14ac:dyDescent="0.25">
      <c r="A15" s="31" t="s">
        <v>37</v>
      </c>
      <c r="E15" s="7"/>
      <c r="G15" s="7"/>
    </row>
    <row r="16" spans="1:7" ht="13.5" customHeight="1" x14ac:dyDescent="0.25">
      <c r="A16" s="30" t="s">
        <v>38</v>
      </c>
      <c r="E16" s="12">
        <v>0</v>
      </c>
      <c r="F16" s="43" t="s">
        <v>82</v>
      </c>
      <c r="G16" s="44">
        <f>IF(E16&lt;50,1500,IF(E16&lt;=200,2000,IF(E16&lt;=500,3500,5000)))</f>
        <v>1500</v>
      </c>
    </row>
    <row r="17" spans="1:13" ht="13.5" customHeight="1" x14ac:dyDescent="0.25">
      <c r="A17" s="11"/>
      <c r="E17" s="7"/>
      <c r="F17" s="7"/>
      <c r="G17" s="37"/>
    </row>
    <row r="18" spans="1:13" ht="6" customHeight="1" x14ac:dyDescent="0.25">
      <c r="A18" s="11"/>
      <c r="E18" s="7"/>
      <c r="F18" s="7"/>
      <c r="G18" s="37"/>
      <c r="M18" s="5"/>
    </row>
    <row r="19" spans="1:13" ht="13.5" customHeight="1" x14ac:dyDescent="0.25">
      <c r="A19" s="32" t="s">
        <v>39</v>
      </c>
      <c r="E19" s="12" t="s">
        <v>81</v>
      </c>
      <c r="F19" s="43" t="s">
        <v>82</v>
      </c>
      <c r="G19" s="44">
        <f>IF(E19="oui",G16,0)</f>
        <v>0</v>
      </c>
    </row>
    <row r="20" spans="1:13" ht="13.5" customHeight="1" x14ac:dyDescent="0.25">
      <c r="A20" s="11"/>
      <c r="E20" s="7"/>
      <c r="F20" s="7"/>
      <c r="G20" s="37"/>
    </row>
    <row r="21" spans="1:13" ht="6" customHeight="1" x14ac:dyDescent="0.25">
      <c r="A21" s="11"/>
      <c r="E21" s="7"/>
      <c r="F21" s="7"/>
      <c r="G21" s="37"/>
    </row>
    <row r="22" spans="1:13" ht="13.5" customHeight="1" x14ac:dyDescent="0.25">
      <c r="A22" s="14" t="s">
        <v>40</v>
      </c>
      <c r="B22" s="3"/>
      <c r="C22" s="3"/>
      <c r="D22" s="3"/>
      <c r="E22" s="15" t="s">
        <v>81</v>
      </c>
      <c r="F22" s="43" t="s">
        <v>82</v>
      </c>
      <c r="G22" s="44">
        <f>IF(E22="non",0,IF(E19="oui",2000,"L'analyse des chiffres-clés doit aussi être sélectionnée"))</f>
        <v>0</v>
      </c>
      <c r="L22" t="s">
        <v>80</v>
      </c>
    </row>
    <row r="23" spans="1:13" ht="6" customHeight="1" x14ac:dyDescent="0.25">
      <c r="A23" s="11"/>
      <c r="E23" s="7"/>
      <c r="F23" s="7"/>
      <c r="G23" s="37"/>
      <c r="L23" t="s">
        <v>81</v>
      </c>
    </row>
    <row r="24" spans="1:13" ht="13.5" customHeight="1" x14ac:dyDescent="0.25">
      <c r="A24" s="11"/>
      <c r="E24" s="7"/>
      <c r="F24" s="7"/>
      <c r="G24" s="37"/>
    </row>
    <row r="25" spans="1:13" ht="13.5" customHeight="1" x14ac:dyDescent="0.25">
      <c r="A25" s="14" t="s">
        <v>41</v>
      </c>
      <c r="B25" s="3"/>
      <c r="C25" s="3"/>
      <c r="D25" s="3"/>
      <c r="E25" s="15" t="s">
        <v>81</v>
      </c>
      <c r="F25" s="43" t="s">
        <v>82</v>
      </c>
      <c r="G25" s="44">
        <f>IF(E25="non",0,IF(E19="oui",2000,"L'analyse des chiffres-clés doit aussi être sélectionnée"))</f>
        <v>0</v>
      </c>
    </row>
    <row r="26" spans="1:13" ht="13.5" customHeight="1" x14ac:dyDescent="0.25">
      <c r="A26" s="11"/>
      <c r="E26" s="7"/>
      <c r="F26" s="7"/>
      <c r="G26" s="37"/>
    </row>
    <row r="27" spans="1:13" ht="6" customHeight="1" x14ac:dyDescent="0.25">
      <c r="A27" s="11"/>
      <c r="E27" s="7"/>
      <c r="F27" s="7"/>
      <c r="G27" s="37"/>
    </row>
    <row r="28" spans="1:13" ht="13.5" customHeight="1" x14ac:dyDescent="0.25">
      <c r="A28" s="14" t="s">
        <v>42</v>
      </c>
      <c r="B28" s="3"/>
      <c r="C28" s="3"/>
      <c r="D28" s="3"/>
      <c r="E28" s="15" t="s">
        <v>81</v>
      </c>
      <c r="F28" s="43" t="s">
        <v>82</v>
      </c>
      <c r="G28" s="44">
        <f>IF(E28="non",0,IF(E19="oui",2000,"L'analyse des chiffres-clés doit aussi être sélectionnée"))</f>
        <v>0</v>
      </c>
    </row>
    <row r="29" spans="1:13" ht="13.5" customHeight="1" x14ac:dyDescent="0.3">
      <c r="A29" s="16"/>
      <c r="E29" s="7"/>
      <c r="F29" s="7"/>
      <c r="G29" s="44"/>
    </row>
    <row r="30" spans="1:13" ht="13.5" customHeight="1" x14ac:dyDescent="0.25">
      <c r="A30" t="s">
        <v>43</v>
      </c>
      <c r="E30" s="7"/>
      <c r="F30" s="48" t="s">
        <v>82</v>
      </c>
      <c r="G30" s="45">
        <f>SUM(G16,G19,G22,G25,G28)</f>
        <v>1500</v>
      </c>
    </row>
    <row r="31" spans="1:13" ht="13.5" customHeight="1" x14ac:dyDescent="0.3">
      <c r="A31" s="16"/>
      <c r="E31" s="7"/>
      <c r="F31" s="7"/>
      <c r="G31" s="36"/>
    </row>
    <row r="32" spans="1:13" ht="13.5" customHeight="1" x14ac:dyDescent="0.25">
      <c r="A32" t="s">
        <v>44</v>
      </c>
      <c r="E32" s="7"/>
      <c r="F32" s="43" t="s">
        <v>82</v>
      </c>
      <c r="G32" s="46">
        <f>IF(SUM(G22,G25,G28)&lt;=2000,0,IF(SUM(G22,G25,G28)&lt;=4000,-400,-900))</f>
        <v>0</v>
      </c>
    </row>
    <row r="33" spans="1:12" ht="13.5" customHeight="1" x14ac:dyDescent="0.25">
      <c r="A33" s="11"/>
      <c r="E33" s="7"/>
      <c r="F33" s="7"/>
      <c r="G33" s="37"/>
      <c r="L33" s="17">
        <f>G30+G32</f>
        <v>1500</v>
      </c>
    </row>
    <row r="34" spans="1:12" ht="13.5" customHeight="1" x14ac:dyDescent="0.25">
      <c r="A34" s="9" t="s">
        <v>45</v>
      </c>
      <c r="E34" s="7"/>
      <c r="F34" s="7"/>
      <c r="G34" s="37"/>
      <c r="L34" t="s">
        <v>5</v>
      </c>
    </row>
    <row r="35" spans="1:12" ht="13.5" customHeight="1" x14ac:dyDescent="0.25">
      <c r="A35" t="s">
        <v>46</v>
      </c>
      <c r="E35" s="7"/>
      <c r="F35" s="7"/>
      <c r="G35" s="37"/>
    </row>
    <row r="36" spans="1:12" ht="13.5" customHeight="1" x14ac:dyDescent="0.25">
      <c r="A36" s="50">
        <v>2026</v>
      </c>
      <c r="E36" s="18" t="s">
        <v>81</v>
      </c>
      <c r="F36" s="7"/>
      <c r="G36" s="7"/>
      <c r="L36" s="1">
        <f>IF(E36="oui",1,0)</f>
        <v>0</v>
      </c>
    </row>
    <row r="37" spans="1:12" ht="13.5" customHeight="1" x14ac:dyDescent="0.25">
      <c r="A37" s="50">
        <v>2027</v>
      </c>
      <c r="E37" s="18" t="s">
        <v>81</v>
      </c>
      <c r="F37" s="7"/>
      <c r="G37" s="37"/>
      <c r="L37" s="1">
        <f>IF(E37="oui",1,0)</f>
        <v>0</v>
      </c>
    </row>
    <row r="38" spans="1:12" ht="13.5" customHeight="1" x14ac:dyDescent="0.25">
      <c r="A38" s="50">
        <v>2028</v>
      </c>
      <c r="E38" s="18" t="s">
        <v>81</v>
      </c>
      <c r="F38" s="7"/>
      <c r="G38" s="37"/>
      <c r="L38" s="1">
        <f>IF(E38="oui",1,0)</f>
        <v>0</v>
      </c>
    </row>
    <row r="39" spans="1:12" ht="13.5" customHeight="1" x14ac:dyDescent="0.25">
      <c r="A39" s="50">
        <v>2029</v>
      </c>
      <c r="E39" s="18" t="s">
        <v>81</v>
      </c>
      <c r="F39" s="43" t="s">
        <v>82</v>
      </c>
      <c r="G39" s="46">
        <f>IF(L40=2,L33*-0.02,IF(L40&gt;=3,L33*-0.04,0))</f>
        <v>0</v>
      </c>
      <c r="L39" s="1">
        <f>IF(E39="oui",1,0)</f>
        <v>0</v>
      </c>
    </row>
    <row r="40" spans="1:12" ht="23.25" customHeight="1" thickBot="1" x14ac:dyDescent="0.35">
      <c r="A40" s="58" t="s">
        <v>47</v>
      </c>
      <c r="B40" s="58"/>
      <c r="C40" s="58"/>
      <c r="D40" s="58"/>
      <c r="E40" s="58"/>
      <c r="F40" s="49" t="s">
        <v>82</v>
      </c>
      <c r="G40" s="47">
        <f>L33+G39</f>
        <v>1500</v>
      </c>
      <c r="K40" s="19" t="s">
        <v>14</v>
      </c>
      <c r="L40" s="1">
        <f>SUM(L36:L39)</f>
        <v>0</v>
      </c>
    </row>
    <row r="41" spans="1:12" ht="11.25" customHeight="1" thickTop="1" x14ac:dyDescent="0.3">
      <c r="A41" s="29"/>
      <c r="B41" s="29"/>
      <c r="C41" s="29"/>
      <c r="D41" s="29"/>
      <c r="E41" s="29"/>
      <c r="G41" s="20"/>
    </row>
    <row r="42" spans="1:12" ht="13.5" customHeight="1" x14ac:dyDescent="0.25">
      <c r="A42" s="59" t="s">
        <v>86</v>
      </c>
      <c r="B42" s="60"/>
      <c r="C42" s="60"/>
      <c r="D42" s="60"/>
      <c r="E42" s="60"/>
      <c r="F42" s="60"/>
      <c r="G42" s="60"/>
    </row>
    <row r="43" spans="1:12" ht="13.5" customHeight="1" x14ac:dyDescent="0.25">
      <c r="A43" s="61" t="s">
        <v>87</v>
      </c>
      <c r="B43" s="62"/>
      <c r="C43" s="62"/>
      <c r="D43" s="62"/>
      <c r="E43" s="62"/>
      <c r="F43" s="62"/>
      <c r="G43" s="62"/>
    </row>
    <row r="44" spans="1:12" ht="13.5" customHeight="1" x14ac:dyDescent="0.25">
      <c r="A44" s="54"/>
      <c r="B44" s="3"/>
      <c r="C44" s="3"/>
      <c r="D44" s="3"/>
      <c r="E44" s="3"/>
      <c r="F44" s="3"/>
      <c r="G44" s="3"/>
    </row>
    <row r="45" spans="1:12" ht="26.25" customHeight="1" x14ac:dyDescent="0.25">
      <c r="A45" s="55" t="s">
        <v>50</v>
      </c>
      <c r="B45" s="56"/>
      <c r="C45" s="56"/>
      <c r="D45" s="56"/>
      <c r="E45" s="56"/>
      <c r="F45" s="56"/>
      <c r="G45" s="56"/>
    </row>
    <row r="46" spans="1:12" ht="24" customHeight="1" x14ac:dyDescent="0.25"/>
    <row r="47" spans="1:12" ht="13.5" customHeight="1" x14ac:dyDescent="0.3">
      <c r="A47" s="28" t="s">
        <v>48</v>
      </c>
      <c r="B47" s="28"/>
      <c r="C47" s="28"/>
      <c r="D47" s="28"/>
      <c r="E47" s="28" t="s">
        <v>49</v>
      </c>
      <c r="F47" s="28"/>
      <c r="G47" s="28"/>
    </row>
    <row r="48" spans="1:12" ht="39.9" customHeight="1" x14ac:dyDescent="0.25">
      <c r="A48" s="26" t="s">
        <v>51</v>
      </c>
      <c r="B48" s="27"/>
      <c r="C48" s="27"/>
      <c r="D48"/>
      <c r="E48" s="26" t="s">
        <v>52</v>
      </c>
      <c r="F48" s="27"/>
      <c r="G48" s="27"/>
    </row>
    <row r="49" spans="1:7" ht="39.9" customHeight="1" x14ac:dyDescent="0.25">
      <c r="A49" s="24"/>
      <c r="B49" s="25"/>
      <c r="C49" s="25"/>
      <c r="D49"/>
      <c r="E49" s="25"/>
      <c r="F49" s="25"/>
      <c r="G49" s="25"/>
    </row>
    <row r="50" spans="1:7" ht="39.9" customHeight="1" x14ac:dyDescent="0.25">
      <c r="A50" s="22"/>
      <c r="B50" s="23"/>
      <c r="C50" s="23"/>
      <c r="E50" s="23"/>
      <c r="F50" s="23"/>
      <c r="G50" s="23"/>
    </row>
    <row r="51" spans="1:7" ht="4.5" customHeight="1" x14ac:dyDescent="0.25"/>
  </sheetData>
  <sheetProtection selectLockedCells="1"/>
  <mergeCells count="6">
    <mergeCell ref="F7:G7"/>
    <mergeCell ref="F11:G11"/>
    <mergeCell ref="A42:G42"/>
    <mergeCell ref="A45:G45"/>
    <mergeCell ref="A40:E40"/>
    <mergeCell ref="A43:G43"/>
  </mergeCells>
  <dataValidations count="2">
    <dataValidation type="list" showInputMessage="1" showErrorMessage="1" sqref="E19 E28 E25 E22 E36:E38" xr:uid="{00000000-0002-0000-0100-000000000000}">
      <formula1>$L$22:$L$23</formula1>
    </dataValidation>
    <dataValidation type="list" allowBlank="1" showInputMessage="1" showErrorMessage="1" sqref="E39" xr:uid="{00000000-0002-0000-0100-000001000000}">
      <formula1>$L$22:$L$23</formula1>
    </dataValidation>
  </dataValidations>
  <pageMargins left="1.0629921259842521" right="0.51181102362204722" top="1.5748031496062993" bottom="1.1023622047244095" header="0.55118110236220474" footer="0.47244094488188981"/>
  <pageSetup paperSize="9" scale="85" orientation="portrait" horizontalDpi="4294967294" r:id="rId1"/>
  <headerFooter differentFirst="1">
    <oddFooter xml:space="preserve">&amp;R&amp;P / &amp;N       &amp;G  </oddFooter>
    <firstHeader>&amp;L&amp;G&amp;R&amp;G</firstHeader>
    <firstFooter>&amp;L&amp;"Arial,Standard"&amp;7Hintere Bahnhofstrasse 10, 5000 Aarau, Telefon +41 62 825 25 25, Fax +41 62 825 25 26, info@strom.ch, www.strom.ch&amp;R&amp;G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1"/>
  <sheetViews>
    <sheetView showGridLines="0" tabSelected="1" topLeftCell="A26" zoomScaleNormal="100" workbookViewId="0">
      <selection activeCell="A40" sqref="A40:E40"/>
    </sheetView>
  </sheetViews>
  <sheetFormatPr baseColWidth="10" defaultColWidth="11.54296875" defaultRowHeight="12.5" x14ac:dyDescent="0.25"/>
  <cols>
    <col min="1" max="1" width="17.453125" style="1" customWidth="1"/>
    <col min="2" max="2" width="4.453125" style="1" customWidth="1"/>
    <col min="3" max="3" width="31.6328125" style="1" customWidth="1"/>
    <col min="4" max="4" width="2.08984375" style="1" customWidth="1"/>
    <col min="5" max="5" width="9.08984375" style="1" customWidth="1"/>
    <col min="6" max="6" width="26.54296875" style="1" customWidth="1"/>
    <col min="7" max="7" width="10.90625" style="1" customWidth="1"/>
    <col min="8" max="8" width="11.453125" style="1" customWidth="1"/>
    <col min="9" max="11" width="11.453125" style="1" hidden="1" customWidth="1"/>
    <col min="12" max="12" width="0.6328125" style="1" hidden="1" customWidth="1"/>
    <col min="13" max="13" width="0.453125" style="1" hidden="1" customWidth="1"/>
    <col min="14" max="14" width="0.453125" style="1" customWidth="1"/>
    <col min="15" max="16" width="11.453125" style="1" customWidth="1"/>
    <col min="17" max="16384" width="11.54296875" style="1"/>
  </cols>
  <sheetData>
    <row r="1" spans="1:7" s="52" customFormat="1" ht="18" x14ac:dyDescent="0.35">
      <c r="A1" s="51" t="s">
        <v>53</v>
      </c>
    </row>
    <row r="2" spans="1:7" ht="13.5" customHeight="1" x14ac:dyDescent="0.25">
      <c r="A2" s="2"/>
    </row>
    <row r="3" spans="1:7" ht="13.5" customHeight="1" x14ac:dyDescent="0.25">
      <c r="A3" s="21" t="s">
        <v>54</v>
      </c>
      <c r="C3" s="4"/>
    </row>
    <row r="4" spans="1:7" ht="6" customHeight="1" x14ac:dyDescent="0.25">
      <c r="A4" s="3"/>
      <c r="C4" s="5"/>
    </row>
    <row r="5" spans="1:7" ht="13.5" customHeight="1" x14ac:dyDescent="0.25">
      <c r="A5" s="3" t="s">
        <v>55</v>
      </c>
      <c r="C5" s="4"/>
    </row>
    <row r="6" spans="1:7" ht="6" customHeight="1" x14ac:dyDescent="0.25">
      <c r="A6" s="3"/>
      <c r="C6" s="5"/>
    </row>
    <row r="7" spans="1:7" ht="13.5" customHeight="1" x14ac:dyDescent="0.25">
      <c r="A7" s="21" t="s">
        <v>56</v>
      </c>
      <c r="C7" s="4"/>
      <c r="E7" s="1" t="s">
        <v>57</v>
      </c>
      <c r="F7" s="57"/>
      <c r="G7" s="57"/>
    </row>
    <row r="8" spans="1:7" ht="6" customHeight="1" x14ac:dyDescent="0.25">
      <c r="A8" s="3"/>
      <c r="C8" s="5"/>
    </row>
    <row r="9" spans="1:7" ht="13.5" customHeight="1" x14ac:dyDescent="0.25">
      <c r="A9" s="3" t="s">
        <v>58</v>
      </c>
      <c r="C9" s="4"/>
    </row>
    <row r="10" spans="1:7" ht="5.25" customHeight="1" x14ac:dyDescent="0.25">
      <c r="A10" s="3"/>
      <c r="C10" s="5"/>
    </row>
    <row r="11" spans="1:7" ht="13.5" customHeight="1" x14ac:dyDescent="0.25">
      <c r="A11" s="3" t="s">
        <v>59</v>
      </c>
      <c r="C11" s="4"/>
      <c r="E11" s="1" t="s">
        <v>60</v>
      </c>
      <c r="F11" s="57"/>
      <c r="G11" s="57"/>
    </row>
    <row r="12" spans="1:7" ht="13.5" customHeight="1" x14ac:dyDescent="0.25">
      <c r="A12" s="3"/>
    </row>
    <row r="13" spans="1:7" ht="18" customHeight="1" x14ac:dyDescent="0.25">
      <c r="A13" s="2" t="s">
        <v>61</v>
      </c>
    </row>
    <row r="14" spans="1:7" ht="13.5" customHeight="1" x14ac:dyDescent="0.3">
      <c r="E14" s="7"/>
      <c r="G14" s="8"/>
    </row>
    <row r="15" spans="1:7" ht="13.5" customHeight="1" x14ac:dyDescent="0.25">
      <c r="A15" s="9" t="s">
        <v>62</v>
      </c>
      <c r="E15" s="7"/>
      <c r="G15" s="10"/>
    </row>
    <row r="16" spans="1:7" ht="13.5" customHeight="1" x14ac:dyDescent="0.25">
      <c r="A16" s="30" t="s">
        <v>63</v>
      </c>
      <c r="E16" s="12">
        <v>0</v>
      </c>
      <c r="F16" s="43" t="s">
        <v>82</v>
      </c>
      <c r="G16" s="44">
        <f>IF(E16&lt;50,1500,IF(E16&lt;=200,2000,IF(E16&lt;=500,3500,5000)))</f>
        <v>1500</v>
      </c>
    </row>
    <row r="17" spans="1:13" ht="13.5" customHeight="1" x14ac:dyDescent="0.25">
      <c r="A17" s="30"/>
      <c r="E17" s="7"/>
      <c r="F17" s="7"/>
      <c r="G17" s="37"/>
    </row>
    <row r="18" spans="1:13" ht="6" customHeight="1" x14ac:dyDescent="0.25">
      <c r="A18" s="30"/>
      <c r="E18" s="7"/>
      <c r="F18" s="7"/>
      <c r="G18" s="37"/>
      <c r="M18" s="5"/>
    </row>
    <row r="19" spans="1:13" ht="13.5" customHeight="1" x14ac:dyDescent="0.25">
      <c r="A19" s="13" t="s">
        <v>64</v>
      </c>
      <c r="E19" s="34" t="s">
        <v>73</v>
      </c>
      <c r="F19" s="43" t="s">
        <v>82</v>
      </c>
      <c r="G19" s="44">
        <f>IF(E19="sì",G16,0)</f>
        <v>0</v>
      </c>
    </row>
    <row r="20" spans="1:13" ht="13.5" customHeight="1" x14ac:dyDescent="0.25">
      <c r="A20" s="30"/>
      <c r="E20" s="7"/>
      <c r="F20" s="7"/>
      <c r="G20" s="37"/>
    </row>
    <row r="21" spans="1:13" ht="6" customHeight="1" x14ac:dyDescent="0.25">
      <c r="A21" s="30"/>
      <c r="E21" s="7"/>
      <c r="F21" s="7"/>
      <c r="G21" s="37"/>
    </row>
    <row r="22" spans="1:13" ht="13.5" customHeight="1" x14ac:dyDescent="0.25">
      <c r="A22" s="14" t="s">
        <v>66</v>
      </c>
      <c r="B22" s="3"/>
      <c r="C22" s="3"/>
      <c r="D22" s="3"/>
      <c r="E22" s="15" t="s">
        <v>73</v>
      </c>
      <c r="F22" s="43" t="s">
        <v>82</v>
      </c>
      <c r="G22" s="44">
        <f>IF(E22="no",0,IF(E19="sì",2000,"L’analisi indici deve essere anche selezionata"))</f>
        <v>0</v>
      </c>
      <c r="L22" t="s">
        <v>65</v>
      </c>
    </row>
    <row r="23" spans="1:13" ht="6" customHeight="1" x14ac:dyDescent="0.25">
      <c r="A23" s="30"/>
      <c r="E23" s="7"/>
      <c r="F23" s="7"/>
      <c r="G23" s="37"/>
      <c r="L23" t="s">
        <v>73</v>
      </c>
    </row>
    <row r="24" spans="1:13" ht="13.5" customHeight="1" x14ac:dyDescent="0.25">
      <c r="A24" s="30"/>
      <c r="E24" s="7"/>
      <c r="F24" s="7"/>
      <c r="G24" s="37"/>
    </row>
    <row r="25" spans="1:13" ht="13.5" customHeight="1" x14ac:dyDescent="0.25">
      <c r="A25" s="14" t="s">
        <v>67</v>
      </c>
      <c r="B25" s="3"/>
      <c r="C25" s="3"/>
      <c r="D25" s="3"/>
      <c r="E25" s="15" t="s">
        <v>73</v>
      </c>
      <c r="F25" s="43" t="s">
        <v>82</v>
      </c>
      <c r="G25" s="44">
        <f>IF(E25="no",0,IF(E19="sì",2000,"L’analisi indici deve essere anche selezionata"))</f>
        <v>0</v>
      </c>
    </row>
    <row r="26" spans="1:13" ht="13.5" customHeight="1" x14ac:dyDescent="0.25">
      <c r="A26" s="30"/>
      <c r="E26" s="7"/>
      <c r="F26" s="7"/>
      <c r="G26" s="37"/>
    </row>
    <row r="27" spans="1:13" ht="6" customHeight="1" x14ac:dyDescent="0.25">
      <c r="A27" s="30"/>
      <c r="E27" s="7"/>
      <c r="F27" s="7"/>
      <c r="G27" s="37"/>
    </row>
    <row r="28" spans="1:13" ht="13.5" customHeight="1" x14ac:dyDescent="0.25">
      <c r="A28" s="14" t="s">
        <v>68</v>
      </c>
      <c r="B28" s="3"/>
      <c r="C28" s="3"/>
      <c r="D28" s="3"/>
      <c r="E28" s="15" t="s">
        <v>73</v>
      </c>
      <c r="F28" s="43" t="s">
        <v>82</v>
      </c>
      <c r="G28" s="44">
        <f>IF(E28="no",0,IF(E19="sì",2000,"L’analisi indici deve esere anche selezionata"))</f>
        <v>0</v>
      </c>
    </row>
    <row r="29" spans="1:13" ht="13.5" customHeight="1" x14ac:dyDescent="0.3">
      <c r="A29" s="16"/>
      <c r="E29" s="7"/>
      <c r="F29" s="7"/>
      <c r="G29" s="36"/>
    </row>
    <row r="30" spans="1:13" ht="13.5" customHeight="1" x14ac:dyDescent="0.25">
      <c r="A30" s="9" t="s">
        <v>69</v>
      </c>
      <c r="E30" s="7"/>
      <c r="F30" s="48" t="s">
        <v>82</v>
      </c>
      <c r="G30" s="45">
        <f>SUM(G16,G19,G22,G25,G28)</f>
        <v>1500</v>
      </c>
    </row>
    <row r="31" spans="1:13" ht="13.5" customHeight="1" x14ac:dyDescent="0.3">
      <c r="A31" s="16"/>
      <c r="E31" s="7"/>
      <c r="F31" s="7"/>
      <c r="G31" s="36"/>
    </row>
    <row r="32" spans="1:13" ht="13.5" customHeight="1" x14ac:dyDescent="0.25">
      <c r="A32" t="s">
        <v>70</v>
      </c>
      <c r="E32" s="7"/>
      <c r="F32" s="43" t="s">
        <v>82</v>
      </c>
      <c r="G32" s="46">
        <f>IF(SUM(G22,G25,G28)&lt;=2000,0,IF(SUM(G22,G25,G28)&lt;=4000,-400,-900))</f>
        <v>0</v>
      </c>
    </row>
    <row r="33" spans="1:12" ht="13.5" customHeight="1" x14ac:dyDescent="0.25">
      <c r="A33" s="30"/>
      <c r="E33" s="7"/>
      <c r="F33" s="7"/>
      <c r="G33" s="37"/>
      <c r="L33" s="17">
        <f>G30+G32</f>
        <v>1500</v>
      </c>
    </row>
    <row r="34" spans="1:12" x14ac:dyDescent="0.25">
      <c r="A34" s="9" t="s">
        <v>71</v>
      </c>
      <c r="E34" s="7"/>
      <c r="F34" s="7"/>
      <c r="G34" s="37"/>
      <c r="L34" s="1" t="s">
        <v>5</v>
      </c>
    </row>
    <row r="35" spans="1:12" ht="13.5" customHeight="1" x14ac:dyDescent="0.25">
      <c r="A35" t="s">
        <v>72</v>
      </c>
      <c r="E35" s="7"/>
      <c r="F35" s="7"/>
      <c r="G35" s="37"/>
    </row>
    <row r="36" spans="1:12" ht="13.5" customHeight="1" x14ac:dyDescent="0.25">
      <c r="A36" s="50">
        <v>2026</v>
      </c>
      <c r="E36" s="33" t="s">
        <v>73</v>
      </c>
      <c r="F36" s="7"/>
      <c r="G36" s="7"/>
      <c r="L36" s="1">
        <f>IF(E36="sì",1,0)</f>
        <v>0</v>
      </c>
    </row>
    <row r="37" spans="1:12" ht="13.5" customHeight="1" x14ac:dyDescent="0.25">
      <c r="A37" s="50">
        <v>2027</v>
      </c>
      <c r="E37" s="33" t="s">
        <v>73</v>
      </c>
      <c r="F37" s="7"/>
      <c r="G37" s="37"/>
      <c r="L37" s="1">
        <f>IF(E37="sì",1,0)</f>
        <v>0</v>
      </c>
    </row>
    <row r="38" spans="1:12" ht="13.5" customHeight="1" x14ac:dyDescent="0.25">
      <c r="A38" s="50">
        <v>2028</v>
      </c>
      <c r="E38" s="33" t="s">
        <v>73</v>
      </c>
      <c r="F38" s="7"/>
      <c r="G38" s="37"/>
      <c r="L38" s="1">
        <f>IF(E38="sì",1,0)</f>
        <v>0</v>
      </c>
    </row>
    <row r="39" spans="1:12" ht="13.5" customHeight="1" x14ac:dyDescent="0.25">
      <c r="A39" s="50">
        <v>2029</v>
      </c>
      <c r="E39" s="33" t="s">
        <v>73</v>
      </c>
      <c r="F39" s="43" t="s">
        <v>82</v>
      </c>
      <c r="G39" s="46">
        <f>IF(L40=2,L33*-0.02,IF(L40&gt;=3,L33*-0.04,0))</f>
        <v>0</v>
      </c>
      <c r="L39" s="1">
        <f>IF(E39="sì",1,0)</f>
        <v>0</v>
      </c>
    </row>
    <row r="40" spans="1:12" ht="23.25" customHeight="1" thickBot="1" x14ac:dyDescent="0.35">
      <c r="A40" s="58" t="s">
        <v>74</v>
      </c>
      <c r="B40" s="58"/>
      <c r="C40" s="58"/>
      <c r="D40" s="58"/>
      <c r="E40" s="58"/>
      <c r="F40" s="49" t="s">
        <v>82</v>
      </c>
      <c r="G40" s="47">
        <f>L33+G39</f>
        <v>1500</v>
      </c>
      <c r="K40" s="19" t="s">
        <v>14</v>
      </c>
      <c r="L40" s="1">
        <f>SUM(L36:L39)</f>
        <v>0</v>
      </c>
    </row>
    <row r="41" spans="1:12" ht="11.25" customHeight="1" thickTop="1" x14ac:dyDescent="0.3">
      <c r="A41" s="29"/>
      <c r="B41" s="29"/>
      <c r="C41" s="29"/>
      <c r="D41" s="29"/>
      <c r="E41" s="29"/>
      <c r="G41" s="20"/>
    </row>
    <row r="42" spans="1:12" ht="13.5" customHeight="1" x14ac:dyDescent="0.25">
      <c r="A42" s="59" t="s">
        <v>88</v>
      </c>
      <c r="B42" s="60"/>
      <c r="C42" s="60"/>
      <c r="D42" s="60"/>
      <c r="E42" s="60"/>
      <c r="F42" s="60"/>
      <c r="G42" s="60"/>
    </row>
    <row r="43" spans="1:12" ht="13.5" customHeight="1" x14ac:dyDescent="0.25">
      <c r="A43" s="61" t="s">
        <v>89</v>
      </c>
      <c r="B43" s="61"/>
      <c r="C43" s="61"/>
      <c r="D43" s="61"/>
      <c r="E43" s="61"/>
      <c r="F43" s="61"/>
      <c r="G43" s="61"/>
    </row>
    <row r="44" spans="1:12" ht="13.5" customHeight="1" x14ac:dyDescent="0.25">
      <c r="A44" s="54"/>
      <c r="B44" s="54"/>
      <c r="C44" s="54"/>
      <c r="D44" s="54"/>
      <c r="E44" s="54"/>
      <c r="F44" s="54"/>
      <c r="G44" s="54"/>
    </row>
    <row r="45" spans="1:12" ht="26.25" customHeight="1" x14ac:dyDescent="0.25">
      <c r="A45" s="55" t="s">
        <v>75</v>
      </c>
      <c r="B45" s="55"/>
      <c r="C45" s="55"/>
      <c r="D45" s="55"/>
      <c r="E45" s="55"/>
      <c r="F45" s="55"/>
      <c r="G45" s="55"/>
    </row>
    <row r="46" spans="1:12" ht="24" customHeight="1" x14ac:dyDescent="0.25"/>
    <row r="47" spans="1:12" ht="13.5" customHeight="1" x14ac:dyDescent="0.3">
      <c r="A47" s="28" t="s">
        <v>76</v>
      </c>
      <c r="B47" s="28"/>
      <c r="C47" s="28"/>
      <c r="D47" s="28"/>
      <c r="E47" s="28" t="s">
        <v>77</v>
      </c>
      <c r="F47" s="28"/>
      <c r="G47" s="28"/>
    </row>
    <row r="48" spans="1:12" ht="39.9" customHeight="1" x14ac:dyDescent="0.25">
      <c r="A48" s="26" t="s">
        <v>78</v>
      </c>
      <c r="B48" s="27"/>
      <c r="C48" s="27"/>
      <c r="D48"/>
      <c r="E48" s="26" t="s">
        <v>79</v>
      </c>
      <c r="F48" s="27"/>
      <c r="G48" s="27"/>
    </row>
    <row r="49" spans="1:7" ht="39.9" customHeight="1" x14ac:dyDescent="0.25">
      <c r="A49" s="24"/>
      <c r="B49" s="25"/>
      <c r="C49" s="25"/>
      <c r="D49"/>
      <c r="E49" s="25"/>
      <c r="F49" s="25"/>
      <c r="G49" s="25"/>
    </row>
    <row r="50" spans="1:7" ht="39.9" customHeight="1" x14ac:dyDescent="0.25">
      <c r="A50" s="22"/>
      <c r="B50" s="23"/>
      <c r="C50" s="23"/>
      <c r="E50" s="23"/>
      <c r="F50" s="23"/>
      <c r="G50" s="23"/>
    </row>
    <row r="51" spans="1:7" ht="4.5" customHeight="1" x14ac:dyDescent="0.25"/>
  </sheetData>
  <sheetProtection selectLockedCells="1"/>
  <mergeCells count="6">
    <mergeCell ref="F7:G7"/>
    <mergeCell ref="F11:G11"/>
    <mergeCell ref="A42:G42"/>
    <mergeCell ref="A45:G45"/>
    <mergeCell ref="A43:G43"/>
    <mergeCell ref="A40:E40"/>
  </mergeCells>
  <dataValidations count="2">
    <dataValidation type="list" showInputMessage="1" showErrorMessage="1" sqref="E19 E28 E25 E22 E36:E38" xr:uid="{00000000-0002-0000-0200-000000000000}">
      <formula1>$L$22:$L$23</formula1>
    </dataValidation>
    <dataValidation type="list" allowBlank="1" showInputMessage="1" showErrorMessage="1" sqref="E39" xr:uid="{00000000-0002-0000-0200-000001000000}">
      <formula1>$L$22:$L$23</formula1>
    </dataValidation>
  </dataValidations>
  <pageMargins left="1.0629921259842521" right="0.51181102362204722" top="1.5748031496062993" bottom="1.1023622047244095" header="0.55118110236220474" footer="0.47244094488188981"/>
  <pageSetup paperSize="9" scale="85" orientation="portrait" horizontalDpi="4294967294" r:id="rId1"/>
  <headerFooter differentFirst="1">
    <oddFooter xml:space="preserve">&amp;R&amp;P / &amp;N       &amp;G  </oddFooter>
    <firstHeader>&amp;L&amp;G&amp;R&amp;G</firstHeader>
    <firstFooter>&amp;L&amp;"Arial,Standard"&amp;7Hintere Bahnhofstrasse 10, 5000 Aarau, Telefono +41 62 825 25 25, Fax +41 62 825 25 26, info@strom.ch, www.strom.ch&amp;R&amp;G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9FC99C4E09934AA5CC808ABEF88580" ma:contentTypeVersion="5" ma:contentTypeDescription="Ein neues Dokument erstellen." ma:contentTypeScope="" ma:versionID="d31a4093a5095d8995a051f98a883bc8">
  <xsd:schema xmlns:xsd="http://www.w3.org/2001/XMLSchema" xmlns:xs="http://www.w3.org/2001/XMLSchema" xmlns:p="http://schemas.microsoft.com/office/2006/metadata/properties" xmlns:ns2="83423a5e-2ad5-4795-a4c3-a5fc64166e9c" targetNamespace="http://schemas.microsoft.com/office/2006/metadata/properties" ma:root="true" ma:fieldsID="4138b64ace0546e15cfa66b4a61ae5ea" ns2:_="">
    <xsd:import namespace="83423a5e-2ad5-4795-a4c3-a5fc64166e9c"/>
    <xsd:element name="properties">
      <xsd:complexType>
        <xsd:sequence>
          <xsd:element name="documentManagement">
            <xsd:complexType>
              <xsd:all>
                <xsd:element ref="ns2:Dokumentart_x0020_Verkauf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423a5e-2ad5-4795-a4c3-a5fc64166e9c" elementFormDefault="qualified">
    <xsd:import namespace="http://schemas.microsoft.com/office/2006/documentManagement/types"/>
    <xsd:import namespace="http://schemas.microsoft.com/office/infopath/2007/PartnerControls"/>
    <xsd:element name="Dokumentart_x0020_Verkauf" ma:index="4" ma:displayName="Dokumentart Verkauf" ma:format="Dropdown" ma:internalName="Dokumentart_x0020_Verkauf" ma:readOnly="false">
      <xsd:simpleType>
        <xsd:restriction base="dms:Choice">
          <xsd:enumeration value="Broschüre"/>
          <xsd:enumeration value="Bewerbung über Dritte"/>
          <xsd:enumeration value="Flyer"/>
          <xsd:enumeration value="Inserat"/>
          <xsd:enumeration value="Kündigung"/>
          <xsd:enumeration value="Konkurrenzanalyse"/>
          <xsd:enumeration value="Mailing"/>
          <xsd:enumeration value="Marketingkonzept"/>
          <xsd:enumeration value="Nachfassliste"/>
          <xsd:enumeration value="Offerte"/>
          <xsd:enumeration value="Preisliste"/>
          <xsd:enumeration value="Verkaufspräsentation"/>
          <xsd:enumeration value="Vertrag mit Kunden"/>
          <xsd:enumeration value="Vorlage"/>
          <xsd:enumeration value="Werbung im Bulletin"/>
          <xsd:enumeration value="Werbung im Pressespiegel"/>
          <xsd:enumeration value="Zeitungsbericht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art_x0020_Verkauf xmlns="83423a5e-2ad5-4795-a4c3-a5fc64166e9c">Vertrag mit Kunden</Dokumentart_x0020_Verkau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70D84E-A629-451F-9C7C-C5904D6D9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423a5e-2ad5-4795-a4c3-a5fc64166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82A0B0-EE3A-48BB-A2D2-E7104DF5A168}">
  <ds:schemaRefs>
    <ds:schemaRef ds:uri="83423a5e-2ad5-4795-a4c3-a5fc64166e9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6CD0A83-8A09-4D86-AFD1-D865753F85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18</vt:i4>
      </vt:variant>
    </vt:vector>
  </HeadingPairs>
  <TitlesOfParts>
    <vt:vector size="21" baseType="lpstr">
      <vt:lpstr>Bestellschein Datenpool</vt:lpstr>
      <vt:lpstr>Bon de commande Datenpool</vt:lpstr>
      <vt:lpstr>Modulo d’ordine Datenpool</vt:lpstr>
      <vt:lpstr>'Bestellschein Datenpool'!Druckbereich</vt:lpstr>
      <vt:lpstr>'Bon de commande Datenpool'!Druckbereich</vt:lpstr>
      <vt:lpstr>'Modulo d’ordine Datenpool'!Druckbereich</vt:lpstr>
      <vt:lpstr>'Bestellschein Datenpool'!Text1</vt:lpstr>
      <vt:lpstr>'Bon de commande Datenpool'!Text1</vt:lpstr>
      <vt:lpstr>'Modulo d’ordine Datenpool'!Text1</vt:lpstr>
      <vt:lpstr>'Bestellschein Datenpool'!Text2</vt:lpstr>
      <vt:lpstr>'Bon de commande Datenpool'!Text2</vt:lpstr>
      <vt:lpstr>'Modulo d’ordine Datenpool'!Text2</vt:lpstr>
      <vt:lpstr>'Bestellschein Datenpool'!Text4</vt:lpstr>
      <vt:lpstr>'Bon de commande Datenpool'!Text4</vt:lpstr>
      <vt:lpstr>'Modulo d’ordine Datenpool'!Text4</vt:lpstr>
      <vt:lpstr>'Bestellschein Datenpool'!Text6</vt:lpstr>
      <vt:lpstr>'Bon de commande Datenpool'!Text6</vt:lpstr>
      <vt:lpstr>'Modulo d’ordine Datenpool'!Text6</vt:lpstr>
      <vt:lpstr>'Bestellschein Datenpool'!Text7</vt:lpstr>
      <vt:lpstr>'Bon de commande Datenpool'!Text7</vt:lpstr>
      <vt:lpstr>'Modulo d’ordine Datenpool'!Text7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- Vorlage</dc:title>
  <dc:creator>Geneviève Wüthrich</dc:creator>
  <cp:lastModifiedBy>Hirt Fabienne</cp:lastModifiedBy>
  <cp:lastPrinted>2020-03-19T15:54:00Z</cp:lastPrinted>
  <dcterms:created xsi:type="dcterms:W3CDTF">2013-10-17T07:40:07Z</dcterms:created>
  <dcterms:modified xsi:type="dcterms:W3CDTF">2025-11-03T10:11:40Z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0x0101001B9FC99C4E09934AA5CC808ABEF88580</vt:lpwstr>
  </property>
  <property fmtid="{D5CDD505-2E9C-101B-9397-08002B2CF9AE}" pid="3" name="_dlc_policyId">
    <vt:lpwstr>0x0101006B0A8BCA2CC35C4FA0771ECD7E328E10|1416983301</vt:lpwstr>
  </property>
  <property fmtid="{D5CDD505-2E9C-101B-9397-08002B2CF9AE}" pid="4" name="ItemRetentionFormula">
    <vt:lpwstr>&lt;formula id="Microsoft.Office.RecordsManagement.PolicyFeatures.Expiration.Formula.BuiltIn"&gt;&lt;number&gt;2&lt;/number&gt;&lt;property&gt;Modified&lt;/property&gt;&lt;propertyId&gt;28cf69c5-fa48-462a-b5cd-27b6f9d2bd5f&lt;/propertyId&gt;&lt;period&gt;years&lt;/period&gt;&lt;/formula&gt;</vt:lpwstr>
  </property>
  <property fmtid="{D5CDD505-2E9C-101B-9397-08002B2CF9AE}" pid="5" name="_dlc_DocIdItemGuid">
    <vt:lpwstr>2354fe63-bce1-4599-80f4-cc5d640f92eb</vt:lpwstr>
  </property>
  <property fmtid="{D5CDD505-2E9C-101B-9397-08002B2CF9AE}" pid="6" name="i83db3eaf7a84c0cbea07f6526454d20">
    <vt:lpwstr/>
  </property>
  <property fmtid="{D5CDD505-2E9C-101B-9397-08002B2CF9AE}" pid="7" name="VSEKommission">
    <vt:lpwstr/>
  </property>
  <property fmtid="{D5CDD505-2E9C-101B-9397-08002B2CF9AE}" pid="8" name="VSESprache">
    <vt:lpwstr>5;#Allemand|b5b9a46a-9cee-425e-8252-528d5ab389fc</vt:lpwstr>
  </property>
  <property fmtid="{D5CDD505-2E9C-101B-9397-08002B2CF9AE}" pid="9" name="VSEAbteilung">
    <vt:lpwstr>3;#Marketing ＆ Verkauf|09d5013b-3495-4af9-bcc4-81d9861662f5</vt:lpwstr>
  </property>
  <property fmtid="{D5CDD505-2E9C-101B-9397-08002B2CF9AE}" pid="10" name="VSECoC">
    <vt:lpwstr>18;#Regulierung und Marktorganisation|f9352347-e830-4890-9d56-4447f41fa001</vt:lpwstr>
  </property>
  <property fmtid="{D5CDD505-2E9C-101B-9397-08002B2CF9AE}" pid="11" name="_dlc_ExpireDate">
    <vt:filetime>2016-03-04T16:25:30Z</vt:filetime>
  </property>
  <property fmtid="{D5CDD505-2E9C-101B-9397-08002B2CF9AE}" pid="12" name="VSEStatus">
    <vt:lpwstr/>
  </property>
  <property fmtid="{D5CDD505-2E9C-101B-9397-08002B2CF9AE}" pid="13" name="vseDokumenttyp">
    <vt:lpwstr>13;#Organisationsdokumente|89fdf222-e93a-4b93-84ed-48b23c587551</vt:lpwstr>
  </property>
  <property fmtid="{D5CDD505-2E9C-101B-9397-08002B2CF9AE}" pid="14" name="Dokumenttyp">
    <vt:lpwstr>Organisationsdokumente</vt:lpwstr>
  </property>
  <property fmtid="{D5CDD505-2E9C-101B-9397-08002B2CF9AE}" pid="15" name="AuthorIds_UIVersion_1">
    <vt:lpwstr>12</vt:lpwstr>
  </property>
</Properties>
</file>